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81" firstSheet="1" activeTab="1"/>
  </bookViews>
  <sheets>
    <sheet name="Трубки без покрытия" sheetId="4" r:id="rId1"/>
    <sheet name="Трубка" sheetId="8" r:id="rId2"/>
  </sheets>
  <calcPr calcId="145621"/>
</workbook>
</file>

<file path=xl/calcChain.xml><?xml version="1.0" encoding="utf-8"?>
<calcChain xmlns="http://schemas.openxmlformats.org/spreadsheetml/2006/main">
  <c r="C6" i="8" l="1"/>
  <c r="E6" i="8"/>
  <c r="G6" i="8"/>
  <c r="B46" i="8" l="1"/>
  <c r="B45" i="8"/>
  <c r="B44" i="8"/>
  <c r="B43" i="8"/>
  <c r="B42" i="8"/>
  <c r="B41" i="8"/>
  <c r="B40" i="8"/>
  <c r="B39" i="8"/>
  <c r="B38" i="8"/>
  <c r="B37" i="8"/>
  <c r="B36" i="8"/>
  <c r="B35" i="8"/>
  <c r="B34" i="8"/>
  <c r="E38" i="8" l="1"/>
  <c r="C38" i="8"/>
  <c r="G38" i="8"/>
  <c r="E36" i="8"/>
  <c r="G36" i="8"/>
  <c r="C36" i="8"/>
  <c r="E39" i="8"/>
  <c r="G39" i="8"/>
  <c r="C39" i="8"/>
  <c r="E43" i="8"/>
  <c r="C43" i="8"/>
  <c r="G43" i="8"/>
  <c r="G35" i="8"/>
  <c r="E35" i="8"/>
  <c r="C35" i="8"/>
  <c r="E40" i="8"/>
  <c r="G40" i="8"/>
  <c r="C40" i="8"/>
  <c r="E44" i="8"/>
  <c r="C44" i="8"/>
  <c r="G44" i="8"/>
  <c r="E34" i="8"/>
  <c r="G34" i="8"/>
  <c r="C34" i="8"/>
  <c r="E37" i="8"/>
  <c r="C37" i="8"/>
  <c r="G37" i="8"/>
  <c r="E41" i="8"/>
  <c r="C41" i="8"/>
  <c r="G41" i="8"/>
  <c r="E45" i="8"/>
  <c r="G45" i="8"/>
  <c r="C45" i="8"/>
  <c r="C42" i="8"/>
  <c r="G42" i="8"/>
  <c r="E42" i="8"/>
  <c r="E46" i="8"/>
  <c r="C46" i="8"/>
  <c r="G46" i="8"/>
  <c r="F6" i="8"/>
  <c r="H6" i="8"/>
  <c r="I6" i="8"/>
  <c r="J6" i="8"/>
  <c r="K6" i="8"/>
  <c r="L6" i="8"/>
  <c r="D6" i="8"/>
  <c r="D42" i="8" s="1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7" i="8"/>
  <c r="D46" i="8" l="1"/>
  <c r="E31" i="8"/>
  <c r="C31" i="8"/>
  <c r="G31" i="8"/>
  <c r="E15" i="8"/>
  <c r="C15" i="8"/>
  <c r="E33" i="8"/>
  <c r="C33" i="8"/>
  <c r="G33" i="8"/>
  <c r="E25" i="8"/>
  <c r="C25" i="8"/>
  <c r="G25" i="8"/>
  <c r="E21" i="8"/>
  <c r="C21" i="8"/>
  <c r="G21" i="8"/>
  <c r="E13" i="8"/>
  <c r="C13" i="8"/>
  <c r="C10" i="8"/>
  <c r="D43" i="8"/>
  <c r="D15" i="8"/>
  <c r="D34" i="8"/>
  <c r="D13" i="8"/>
  <c r="D17" i="8"/>
  <c r="D21" i="8"/>
  <c r="D25" i="8"/>
  <c r="D29" i="8"/>
  <c r="D33" i="8"/>
  <c r="D19" i="8"/>
  <c r="D27" i="8"/>
  <c r="D20" i="8"/>
  <c r="D28" i="8"/>
  <c r="D14" i="8"/>
  <c r="D18" i="8"/>
  <c r="D22" i="8"/>
  <c r="D26" i="8"/>
  <c r="D30" i="8"/>
  <c r="D23" i="8"/>
  <c r="D31" i="8"/>
  <c r="D16" i="8"/>
  <c r="D24" i="8"/>
  <c r="D32" i="8"/>
  <c r="D39" i="8"/>
  <c r="D36" i="8"/>
  <c r="D38" i="8"/>
  <c r="E32" i="8"/>
  <c r="C32" i="8"/>
  <c r="G32" i="8"/>
  <c r="G28" i="8"/>
  <c r="C28" i="8"/>
  <c r="E28" i="8"/>
  <c r="G24" i="8"/>
  <c r="C24" i="8"/>
  <c r="E24" i="8"/>
  <c r="C20" i="8"/>
  <c r="G20" i="8"/>
  <c r="E20" i="8"/>
  <c r="E16" i="8"/>
  <c r="C16" i="8"/>
  <c r="C12" i="8"/>
  <c r="C9" i="8"/>
  <c r="D44" i="8"/>
  <c r="D40" i="8"/>
  <c r="D35" i="8"/>
  <c r="E27" i="8"/>
  <c r="C27" i="8"/>
  <c r="G27" i="8"/>
  <c r="E23" i="8"/>
  <c r="C23" i="8"/>
  <c r="G23" i="8"/>
  <c r="D45" i="8"/>
  <c r="D41" i="8"/>
  <c r="D37" i="8"/>
  <c r="E30" i="8"/>
  <c r="C30" i="8"/>
  <c r="G30" i="8"/>
  <c r="E26" i="8"/>
  <c r="G26" i="8"/>
  <c r="C26" i="8"/>
  <c r="E22" i="8"/>
  <c r="C22" i="8"/>
  <c r="G22" i="8"/>
  <c r="E18" i="8"/>
  <c r="C18" i="8"/>
  <c r="E14" i="8"/>
  <c r="C14" i="8"/>
  <c r="C11" i="8"/>
  <c r="C8" i="8"/>
  <c r="C7" i="8"/>
  <c r="E19" i="8"/>
  <c r="C19" i="8"/>
  <c r="G19" i="8"/>
  <c r="E29" i="8"/>
  <c r="C29" i="8"/>
  <c r="G29" i="8"/>
  <c r="E17" i="8"/>
  <c r="C17" i="8"/>
  <c r="J36" i="8"/>
  <c r="J38" i="8"/>
  <c r="J44" i="8"/>
  <c r="J42" i="8"/>
  <c r="J43" i="8"/>
  <c r="J41" i="8"/>
  <c r="J37" i="8"/>
  <c r="J34" i="8"/>
  <c r="J46" i="8"/>
  <c r="J40" i="8"/>
  <c r="J35" i="8"/>
  <c r="J45" i="8"/>
  <c r="J39" i="8"/>
  <c r="I36" i="8"/>
  <c r="I27" i="8"/>
  <c r="I31" i="8"/>
  <c r="I38" i="8"/>
  <c r="I28" i="8"/>
  <c r="I32" i="8"/>
  <c r="I29" i="8"/>
  <c r="I33" i="8"/>
  <c r="I34" i="8"/>
  <c r="I26" i="8"/>
  <c r="I30" i="8"/>
  <c r="I46" i="8"/>
  <c r="I40" i="8"/>
  <c r="I35" i="8"/>
  <c r="I45" i="8"/>
  <c r="I39" i="8"/>
  <c r="I44" i="8"/>
  <c r="I42" i="8"/>
  <c r="I43" i="8"/>
  <c r="I41" i="8"/>
  <c r="I37" i="8"/>
  <c r="L44" i="8"/>
  <c r="L38" i="8"/>
  <c r="L45" i="8"/>
  <c r="L39" i="8"/>
  <c r="L46" i="8"/>
  <c r="L40" i="8"/>
  <c r="L35" i="8"/>
  <c r="L43" i="8"/>
  <c r="L41" i="8"/>
  <c r="L37" i="8"/>
  <c r="L36" i="8"/>
  <c r="L42" i="8"/>
  <c r="H45" i="8"/>
  <c r="H39" i="8"/>
  <c r="H38" i="8"/>
  <c r="H23" i="8"/>
  <c r="H27" i="8"/>
  <c r="H31" i="8"/>
  <c r="H46" i="8"/>
  <c r="H40" i="8"/>
  <c r="H35" i="8"/>
  <c r="H24" i="8"/>
  <c r="H28" i="8"/>
  <c r="H32" i="8"/>
  <c r="H43" i="8"/>
  <c r="H41" i="8"/>
  <c r="H37" i="8"/>
  <c r="H34" i="8"/>
  <c r="H25" i="8"/>
  <c r="H29" i="8"/>
  <c r="H33" i="8"/>
  <c r="H44" i="8"/>
  <c r="H36" i="8"/>
  <c r="H22" i="8"/>
  <c r="H26" i="8"/>
  <c r="H30" i="8"/>
  <c r="H42" i="8"/>
  <c r="K36" i="8"/>
  <c r="K38" i="8"/>
  <c r="K46" i="8"/>
  <c r="K40" i="8"/>
  <c r="K35" i="8"/>
  <c r="K45" i="8"/>
  <c r="K39" i="8"/>
  <c r="K44" i="8"/>
  <c r="K42" i="8"/>
  <c r="K43" i="8"/>
  <c r="K41" i="8"/>
  <c r="K37" i="8"/>
  <c r="F15" i="8"/>
  <c r="F19" i="8"/>
  <c r="F23" i="8"/>
  <c r="F27" i="8"/>
  <c r="F31" i="8"/>
  <c r="F34" i="8"/>
  <c r="F16" i="8"/>
  <c r="F20" i="8"/>
  <c r="F24" i="8"/>
  <c r="F28" i="8"/>
  <c r="F32" i="8"/>
  <c r="F36" i="8"/>
  <c r="F17" i="8"/>
  <c r="F21" i="8"/>
  <c r="F25" i="8"/>
  <c r="F29" i="8"/>
  <c r="F33" i="8"/>
  <c r="F38" i="8"/>
  <c r="F18" i="8"/>
  <c r="F22" i="8"/>
  <c r="F26" i="8"/>
  <c r="F30" i="8"/>
  <c r="F43" i="8"/>
  <c r="F41" i="8"/>
  <c r="F37" i="8"/>
  <c r="F46" i="8"/>
  <c r="F40" i="8"/>
  <c r="F35" i="8"/>
  <c r="F45" i="8"/>
  <c r="F39" i="8"/>
  <c r="F44" i="8"/>
  <c r="F42" i="8"/>
  <c r="J3" i="4"/>
  <c r="H3" i="4"/>
  <c r="D3" i="4"/>
  <c r="C3" i="4"/>
  <c r="D12" i="4" l="1"/>
  <c r="J12" i="4" s="1"/>
  <c r="C4" i="4"/>
  <c r="C5" i="4"/>
  <c r="J5" i="4" s="1"/>
  <c r="C6" i="4"/>
  <c r="C7" i="4"/>
  <c r="J7" i="4" s="1"/>
  <c r="C8" i="4"/>
  <c r="C9" i="4"/>
  <c r="J9" i="4" s="1"/>
  <c r="C10" i="4"/>
  <c r="C11" i="4"/>
  <c r="C12" i="4"/>
  <c r="D4" i="4"/>
  <c r="J4" i="4" s="1"/>
  <c r="D5" i="4"/>
  <c r="D6" i="4"/>
  <c r="D7" i="4"/>
  <c r="D8" i="4"/>
  <c r="J8" i="4" s="1"/>
  <c r="D9" i="4"/>
  <c r="D10" i="4"/>
  <c r="D11" i="4"/>
  <c r="H12" i="4"/>
  <c r="H11" i="4"/>
  <c r="H10" i="4"/>
  <c r="H9" i="4"/>
  <c r="H8" i="4"/>
  <c r="I7" i="4"/>
  <c r="K7" i="4" s="1"/>
  <c r="H7" i="4"/>
  <c r="H6" i="4"/>
  <c r="I5" i="4"/>
  <c r="K5" i="4" s="1"/>
  <c r="H5" i="4"/>
  <c r="H4" i="4"/>
  <c r="I4" i="4" l="1"/>
  <c r="K4" i="4" s="1"/>
  <c r="I9" i="4"/>
  <c r="K9" i="4" s="1"/>
  <c r="I11" i="4"/>
  <c r="K11" i="4" s="1"/>
  <c r="J11" i="4"/>
  <c r="I12" i="4"/>
  <c r="K12" i="4" s="1"/>
  <c r="I8" i="4"/>
  <c r="K8" i="4" s="1"/>
  <c r="J10" i="4"/>
  <c r="I6" i="4"/>
  <c r="K6" i="4" s="1"/>
  <c r="I3" i="4"/>
  <c r="K3" i="4" s="1"/>
  <c r="I10" i="4"/>
  <c r="K10" i="4" s="1"/>
  <c r="J6" i="4"/>
</calcChain>
</file>

<file path=xl/sharedStrings.xml><?xml version="1.0" encoding="utf-8"?>
<sst xmlns="http://schemas.openxmlformats.org/spreadsheetml/2006/main" count="17" uniqueCount="17">
  <si>
    <t>Диаметр, м</t>
  </si>
  <si>
    <t>Количество ленты, м</t>
  </si>
  <si>
    <t>Диаметр, мм</t>
  </si>
  <si>
    <t>Толщина, мм</t>
  </si>
  <si>
    <t>Расчет количества трубчатого материала K-FLEX</t>
  </si>
  <si>
    <t>Толщина, м</t>
  </si>
  <si>
    <t xml:space="preserve">Длина трубы, м </t>
  </si>
  <si>
    <t>Коэффициент запаса на раскрой, 10 %</t>
  </si>
  <si>
    <t>π</t>
  </si>
  <si>
    <t>Количество трубчатого материала, м</t>
  </si>
  <si>
    <t>Количество клея, л</t>
  </si>
  <si>
    <t>очиститель, л</t>
  </si>
  <si>
    <t>Толщина изоляции, мм</t>
  </si>
  <si>
    <t>L=</t>
  </si>
  <si>
    <t>Наружный диаметр трубопровода, мм</t>
  </si>
  <si>
    <t>Количество клея K-FLEX, л</t>
  </si>
  <si>
    <t>для рулонного материала шириной 1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</si>
</sst>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/>
    <xf numFmtId="2" fontId="1" fillId="0" borderId="2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8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/>
    </xf>
    <xf numFmtId="164" fontId="8" fillId="13" borderId="1" xfId="0" applyNumberFormat="1" applyFont="1" applyFill="1" applyBorder="1" applyAlignment="1">
      <alignment horizontal="center" vertical="center"/>
    </xf>
    <xf numFmtId="164" fontId="8" fillId="14" borderId="1" xfId="0" applyNumberFormat="1" applyFont="1" applyFill="1" applyBorder="1" applyAlignment="1">
      <alignment horizontal="center" vertical="center"/>
    </xf>
    <xf numFmtId="164" fontId="8" fillId="15" borderId="1" xfId="0" applyNumberFormat="1" applyFont="1" applyFill="1" applyBorder="1" applyAlignment="1">
      <alignment horizontal="center" vertical="center"/>
    </xf>
    <xf numFmtId="164" fontId="8" fillId="16" borderId="1" xfId="0" applyNumberFormat="1" applyFont="1" applyFill="1" applyBorder="1" applyAlignment="1">
      <alignment horizontal="center" vertical="center"/>
    </xf>
    <xf numFmtId="164" fontId="8" fillId="17" borderId="1" xfId="0" applyNumberFormat="1" applyFont="1" applyFill="1" applyBorder="1" applyAlignment="1">
      <alignment horizontal="center" vertical="center"/>
    </xf>
    <xf numFmtId="164" fontId="8" fillId="18" borderId="1" xfId="0" applyNumberFormat="1" applyFont="1" applyFill="1" applyBorder="1" applyAlignment="1">
      <alignment horizontal="center" vertical="center"/>
    </xf>
    <xf numFmtId="164" fontId="8" fillId="19" borderId="1" xfId="0" applyNumberFormat="1" applyFont="1" applyFill="1" applyBorder="1" applyAlignment="1">
      <alignment horizontal="center" vertical="center"/>
    </xf>
    <xf numFmtId="164" fontId="8" fillId="20" borderId="1" xfId="0" applyNumberFormat="1" applyFont="1" applyFill="1" applyBorder="1" applyAlignment="1">
      <alignment horizontal="center" vertical="center"/>
    </xf>
    <xf numFmtId="164" fontId="8" fillId="21" borderId="1" xfId="0" applyNumberFormat="1" applyFont="1" applyFill="1" applyBorder="1" applyAlignment="1">
      <alignment horizontal="center" vertical="center"/>
    </xf>
    <xf numFmtId="164" fontId="8" fillId="22" borderId="1" xfId="0" applyNumberFormat="1" applyFont="1" applyFill="1" applyBorder="1" applyAlignment="1">
      <alignment horizontal="center" vertical="center"/>
    </xf>
    <xf numFmtId="164" fontId="8" fillId="23" borderId="1" xfId="0" applyNumberFormat="1" applyFont="1" applyFill="1" applyBorder="1" applyAlignment="1">
      <alignment horizontal="center" vertical="center"/>
    </xf>
    <xf numFmtId="164" fontId="8" fillId="24" borderId="1" xfId="0" applyNumberFormat="1" applyFont="1" applyFill="1" applyBorder="1" applyAlignment="1">
      <alignment horizontal="center" vertical="center"/>
    </xf>
    <xf numFmtId="164" fontId="8" fillId="25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:K11"/>
    </sheetView>
  </sheetViews>
  <sheetFormatPr defaultRowHeight="15" x14ac:dyDescent="0.25"/>
  <cols>
    <col min="4" max="4" width="9.28515625" customWidth="1"/>
    <col min="5" max="5" width="8.85546875" customWidth="1"/>
    <col min="6" max="6" width="12.140625" customWidth="1"/>
    <col min="7" max="7" width="7.42578125" style="1" customWidth="1"/>
    <col min="8" max="8" width="12.85546875" style="1" customWidth="1"/>
    <col min="9" max="9" width="11.5703125" style="1" bestFit="1" customWidth="1"/>
    <col min="10" max="10" width="12.140625" style="1" customWidth="1"/>
    <col min="11" max="11" width="12.7109375" customWidth="1"/>
  </cols>
  <sheetData>
    <row r="1" spans="1:11" x14ac:dyDescent="0.25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60" x14ac:dyDescent="0.25">
      <c r="A2" s="5" t="s">
        <v>2</v>
      </c>
      <c r="B2" s="6" t="s">
        <v>3</v>
      </c>
      <c r="C2" s="5" t="s">
        <v>0</v>
      </c>
      <c r="D2" s="6" t="s">
        <v>5</v>
      </c>
      <c r="E2" s="6" t="s">
        <v>6</v>
      </c>
      <c r="F2" s="6" t="s">
        <v>7</v>
      </c>
      <c r="G2" s="10" t="s">
        <v>8</v>
      </c>
      <c r="H2" s="7" t="s">
        <v>9</v>
      </c>
      <c r="I2" s="7" t="s">
        <v>10</v>
      </c>
      <c r="J2" s="7" t="s">
        <v>1</v>
      </c>
      <c r="K2" s="12" t="s">
        <v>11</v>
      </c>
    </row>
    <row r="3" spans="1:11" s="4" customFormat="1" x14ac:dyDescent="0.25">
      <c r="A3" s="8">
        <v>22</v>
      </c>
      <c r="B3" s="2">
        <v>19</v>
      </c>
      <c r="C3" s="8">
        <f>A3/1000</f>
        <v>2.1999999999999999E-2</v>
      </c>
      <c r="D3" s="2">
        <f>B3/1000</f>
        <v>1.9E-2</v>
      </c>
      <c r="E3" s="2">
        <v>3584</v>
      </c>
      <c r="F3" s="2">
        <v>1.1000000000000001</v>
      </c>
      <c r="G3" s="3">
        <v>3.14</v>
      </c>
      <c r="H3" s="3">
        <f>E3*F3</f>
        <v>3942.4000000000005</v>
      </c>
      <c r="I3" s="3">
        <f>((0.3*D3*E3)+(0.3*G3/4*((C3+2*D3)^2-C3^2)*E3/2))*1.1</f>
        <v>23.918182041599998</v>
      </c>
      <c r="J3" s="9">
        <f>(E3+((G3*(C3+2*D3)+0.05)*E3/2))*1.1</f>
        <v>4412.3340800000005</v>
      </c>
      <c r="K3" s="11">
        <f>0.25*I3</f>
        <v>5.9795455103999995</v>
      </c>
    </row>
    <row r="4" spans="1:11" s="4" customFormat="1" x14ac:dyDescent="0.25">
      <c r="A4" s="13">
        <v>28</v>
      </c>
      <c r="B4" s="14">
        <v>19</v>
      </c>
      <c r="C4" s="13">
        <f t="shared" ref="C4:C12" si="0">A4/1000</f>
        <v>2.8000000000000001E-2</v>
      </c>
      <c r="D4" s="14">
        <f t="shared" ref="D4:D11" si="1">B4/1000</f>
        <v>1.9E-2</v>
      </c>
      <c r="E4" s="14">
        <v>1392</v>
      </c>
      <c r="F4" s="14">
        <v>1.1000000000000001</v>
      </c>
      <c r="G4" s="15">
        <v>3.14</v>
      </c>
      <c r="H4" s="15">
        <f t="shared" ref="H4:H12" si="2">E4*F4</f>
        <v>1531.2</v>
      </c>
      <c r="I4" s="15">
        <f t="shared" ref="I4:I12" si="3">((0.3*D4*E4)+(0.3*G4/4*((C4+2*D4)^2-C4^2)*E4/2))*1.1</f>
        <v>9.3718673135999992</v>
      </c>
      <c r="J4" s="15">
        <f t="shared" ref="J4:J12" si="4">(E4+((G4*(C4+2*D4)+0.05)*E4/2))*1.1</f>
        <v>1728.1429440000002</v>
      </c>
      <c r="K4" s="16">
        <f t="shared" ref="K4:K12" si="5">0.25*I4</f>
        <v>2.3429668283999998</v>
      </c>
    </row>
    <row r="5" spans="1:11" s="4" customFormat="1" x14ac:dyDescent="0.25">
      <c r="A5" s="17">
        <v>35</v>
      </c>
      <c r="B5" s="18">
        <v>19</v>
      </c>
      <c r="C5" s="17">
        <f t="shared" si="0"/>
        <v>3.5000000000000003E-2</v>
      </c>
      <c r="D5" s="18">
        <f t="shared" si="1"/>
        <v>1.9E-2</v>
      </c>
      <c r="E5" s="18">
        <v>684</v>
      </c>
      <c r="F5" s="18">
        <v>1.1000000000000001</v>
      </c>
      <c r="G5" s="19">
        <v>3.14</v>
      </c>
      <c r="H5" s="19">
        <f t="shared" si="2"/>
        <v>752.40000000000009</v>
      </c>
      <c r="I5" s="19">
        <f t="shared" si="3"/>
        <v>4.6522742903999994</v>
      </c>
      <c r="J5" s="19">
        <f t="shared" si="4"/>
        <v>857.44256400000006</v>
      </c>
      <c r="K5" s="20">
        <f t="shared" si="5"/>
        <v>1.1630685725999999</v>
      </c>
    </row>
    <row r="6" spans="1:11" s="4" customFormat="1" x14ac:dyDescent="0.25">
      <c r="A6" s="21">
        <v>42</v>
      </c>
      <c r="B6" s="22">
        <v>19</v>
      </c>
      <c r="C6" s="21">
        <f t="shared" si="0"/>
        <v>4.2000000000000003E-2</v>
      </c>
      <c r="D6" s="22">
        <f t="shared" si="1"/>
        <v>1.9E-2</v>
      </c>
      <c r="E6" s="22">
        <v>928</v>
      </c>
      <c r="F6" s="22">
        <v>1.1000000000000001</v>
      </c>
      <c r="G6" s="23">
        <v>3.14</v>
      </c>
      <c r="H6" s="23">
        <f t="shared" si="2"/>
        <v>1020.8000000000001</v>
      </c>
      <c r="I6" s="23">
        <f t="shared" si="3"/>
        <v>6.3758034911999992</v>
      </c>
      <c r="J6" s="23">
        <f t="shared" si="4"/>
        <v>1174.5324800000003</v>
      </c>
      <c r="K6" s="24">
        <f t="shared" si="5"/>
        <v>1.5939508727999998</v>
      </c>
    </row>
    <row r="7" spans="1:11" s="4" customFormat="1" x14ac:dyDescent="0.25">
      <c r="A7" s="25">
        <v>48</v>
      </c>
      <c r="B7" s="26">
        <v>19</v>
      </c>
      <c r="C7" s="25">
        <f t="shared" si="0"/>
        <v>4.8000000000000001E-2</v>
      </c>
      <c r="D7" s="26">
        <f t="shared" si="1"/>
        <v>1.9E-2</v>
      </c>
      <c r="E7" s="26">
        <v>216</v>
      </c>
      <c r="F7" s="26">
        <v>1.1000000000000001</v>
      </c>
      <c r="G7" s="27">
        <v>3.14</v>
      </c>
      <c r="H7" s="27">
        <f t="shared" si="2"/>
        <v>237.60000000000002</v>
      </c>
      <c r="I7" s="27">
        <f t="shared" si="3"/>
        <v>1.4967809208</v>
      </c>
      <c r="J7" s="27">
        <f t="shared" si="4"/>
        <v>275.62075200000004</v>
      </c>
      <c r="K7" s="28">
        <f t="shared" si="5"/>
        <v>0.37419523020000001</v>
      </c>
    </row>
    <row r="8" spans="1:11" s="4" customFormat="1" x14ac:dyDescent="0.25">
      <c r="A8" s="8">
        <v>57</v>
      </c>
      <c r="B8" s="2">
        <v>19</v>
      </c>
      <c r="C8" s="8">
        <f t="shared" si="0"/>
        <v>5.7000000000000002E-2</v>
      </c>
      <c r="D8" s="2">
        <f t="shared" si="1"/>
        <v>1.9E-2</v>
      </c>
      <c r="E8" s="2">
        <v>1540</v>
      </c>
      <c r="F8" s="2">
        <v>1.1000000000000001</v>
      </c>
      <c r="G8" s="3">
        <v>3.14</v>
      </c>
      <c r="H8" s="3">
        <f t="shared" si="2"/>
        <v>1694.0000000000002</v>
      </c>
      <c r="I8" s="3">
        <f t="shared" si="3"/>
        <v>10.807930055999998</v>
      </c>
      <c r="J8" s="3">
        <f t="shared" si="4"/>
        <v>1989.0101000000002</v>
      </c>
      <c r="K8" s="11">
        <f t="shared" si="5"/>
        <v>2.7019825139999996</v>
      </c>
    </row>
    <row r="9" spans="1:11" s="4" customFormat="1" x14ac:dyDescent="0.25">
      <c r="A9" s="13">
        <v>76</v>
      </c>
      <c r="B9" s="14">
        <v>19</v>
      </c>
      <c r="C9" s="13">
        <f t="shared" si="0"/>
        <v>7.5999999999999998E-2</v>
      </c>
      <c r="D9" s="14">
        <f t="shared" si="1"/>
        <v>1.9E-2</v>
      </c>
      <c r="E9" s="14">
        <v>2178</v>
      </c>
      <c r="F9" s="14">
        <v>1.1000000000000001</v>
      </c>
      <c r="G9" s="15">
        <v>3.14</v>
      </c>
      <c r="H9" s="15">
        <f t="shared" si="2"/>
        <v>2395.8000000000002</v>
      </c>
      <c r="I9" s="15">
        <f t="shared" si="3"/>
        <v>15.692861348999999</v>
      </c>
      <c r="J9" s="15">
        <f t="shared" si="4"/>
        <v>2884.4952840000001</v>
      </c>
      <c r="K9" s="16">
        <f t="shared" si="5"/>
        <v>3.9232153372499998</v>
      </c>
    </row>
    <row r="10" spans="1:11" s="4" customFormat="1" x14ac:dyDescent="0.25">
      <c r="A10" s="29">
        <v>89</v>
      </c>
      <c r="B10" s="30">
        <v>19</v>
      </c>
      <c r="C10" s="29">
        <f t="shared" si="0"/>
        <v>8.8999999999999996E-2</v>
      </c>
      <c r="D10" s="30">
        <f t="shared" si="1"/>
        <v>1.9E-2</v>
      </c>
      <c r="E10" s="30">
        <v>406</v>
      </c>
      <c r="F10" s="30">
        <v>1.1000000000000001</v>
      </c>
      <c r="G10" s="31">
        <v>3.14</v>
      </c>
      <c r="H10" s="31">
        <f t="shared" si="2"/>
        <v>446.6</v>
      </c>
      <c r="I10" s="31">
        <f t="shared" si="3"/>
        <v>2.9772553272</v>
      </c>
      <c r="J10" s="31">
        <f t="shared" si="4"/>
        <v>546.81257400000004</v>
      </c>
      <c r="K10" s="32">
        <f t="shared" si="5"/>
        <v>0.74431383179999999</v>
      </c>
    </row>
    <row r="11" spans="1:11" s="4" customFormat="1" x14ac:dyDescent="0.25">
      <c r="A11" s="21">
        <v>108</v>
      </c>
      <c r="B11" s="22">
        <v>19</v>
      </c>
      <c r="C11" s="21">
        <f t="shared" si="0"/>
        <v>0.108</v>
      </c>
      <c r="D11" s="22">
        <f t="shared" si="1"/>
        <v>1.9E-2</v>
      </c>
      <c r="E11" s="22">
        <v>36</v>
      </c>
      <c r="F11" s="22">
        <v>1.1000000000000001</v>
      </c>
      <c r="G11" s="23">
        <v>3.14</v>
      </c>
      <c r="H11" s="23">
        <f t="shared" si="2"/>
        <v>39.6</v>
      </c>
      <c r="I11" s="23">
        <f t="shared" si="3"/>
        <v>0.27072631079999998</v>
      </c>
      <c r="J11" s="23">
        <f t="shared" si="4"/>
        <v>49.66711200000001</v>
      </c>
      <c r="K11" s="24">
        <f t="shared" si="5"/>
        <v>6.7681577699999995E-2</v>
      </c>
    </row>
    <row r="12" spans="1:11" s="4" customFormat="1" x14ac:dyDescent="0.25">
      <c r="A12" s="8">
        <v>160</v>
      </c>
      <c r="B12" s="2">
        <v>19</v>
      </c>
      <c r="C12" s="8">
        <f t="shared" si="0"/>
        <v>0.16</v>
      </c>
      <c r="D12" s="2">
        <f>B12/1000</f>
        <v>1.9E-2</v>
      </c>
      <c r="E12" s="2">
        <v>24</v>
      </c>
      <c r="F12" s="2">
        <v>1.1000000000000001</v>
      </c>
      <c r="G12" s="3">
        <v>3.14</v>
      </c>
      <c r="H12" s="3">
        <f t="shared" si="2"/>
        <v>26.400000000000002</v>
      </c>
      <c r="I12" s="3">
        <f t="shared" si="3"/>
        <v>0.19276939439999999</v>
      </c>
      <c r="J12" s="3">
        <f t="shared" si="4"/>
        <v>35.266704000000004</v>
      </c>
      <c r="K12" s="11">
        <f t="shared" si="5"/>
        <v>4.8192348599999997E-2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O7" sqref="O7"/>
    </sheetView>
  </sheetViews>
  <sheetFormatPr defaultRowHeight="15" x14ac:dyDescent="0.25"/>
  <cols>
    <col min="1" max="1" width="14.7109375" style="37" customWidth="1"/>
    <col min="2" max="2" width="7.85546875" style="43" hidden="1" customWidth="1"/>
    <col min="3" max="3" width="7.42578125" style="34" customWidth="1"/>
    <col min="4" max="4" width="7.42578125" style="40" customWidth="1"/>
    <col min="5" max="5" width="7.28515625" customWidth="1"/>
    <col min="6" max="6" width="7.28515625" style="34" customWidth="1"/>
    <col min="7" max="7" width="7.7109375" style="34" customWidth="1"/>
    <col min="8" max="8" width="8.28515625" customWidth="1"/>
    <col min="9" max="9" width="7.85546875" customWidth="1"/>
    <col min="10" max="10" width="7.42578125" customWidth="1"/>
    <col min="11" max="11" width="7.28515625" customWidth="1"/>
    <col min="12" max="12" width="8.42578125" customWidth="1"/>
    <col min="14" max="14" width="13.5703125" customWidth="1"/>
  </cols>
  <sheetData>
    <row r="1" spans="1:14" ht="7.5" customHeight="1" thickBot="1" x14ac:dyDescent="0.3"/>
    <row r="2" spans="1:14" ht="18.75" x14ac:dyDescent="0.3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71" t="s">
        <v>13</v>
      </c>
      <c r="N2" s="72">
        <v>1</v>
      </c>
    </row>
    <row r="3" spans="1:14" ht="19.5" thickBot="1" x14ac:dyDescent="0.35">
      <c r="A3" s="83" t="s">
        <v>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38"/>
      <c r="N3" s="37"/>
    </row>
    <row r="4" spans="1:14" ht="29.25" customHeight="1" x14ac:dyDescent="0.25">
      <c r="A4" s="81" t="s">
        <v>14</v>
      </c>
      <c r="B4" s="44"/>
      <c r="C4" s="81" t="s">
        <v>12</v>
      </c>
      <c r="D4" s="81"/>
      <c r="E4" s="81"/>
      <c r="F4" s="81"/>
      <c r="G4" s="81"/>
      <c r="H4" s="81"/>
      <c r="I4" s="81"/>
      <c r="J4" s="81"/>
      <c r="K4" s="81"/>
      <c r="L4" s="81"/>
    </row>
    <row r="5" spans="1:14" s="35" customFormat="1" ht="31.5" customHeight="1" x14ac:dyDescent="0.25">
      <c r="A5" s="82"/>
      <c r="B5" s="74"/>
      <c r="C5" s="75">
        <v>3</v>
      </c>
      <c r="D5" s="36">
        <v>6</v>
      </c>
      <c r="E5" s="36">
        <v>10</v>
      </c>
      <c r="F5" s="36">
        <v>13</v>
      </c>
      <c r="G5" s="36">
        <v>16</v>
      </c>
      <c r="H5" s="36">
        <v>19</v>
      </c>
      <c r="I5" s="36">
        <v>25</v>
      </c>
      <c r="J5" s="36">
        <v>32</v>
      </c>
      <c r="K5" s="36">
        <v>40</v>
      </c>
      <c r="L5" s="36">
        <v>50</v>
      </c>
    </row>
    <row r="6" spans="1:14" s="46" customFormat="1" ht="15.75" hidden="1" customHeight="1" x14ac:dyDescent="0.25">
      <c r="A6" s="76"/>
      <c r="B6" s="73"/>
      <c r="C6" s="45">
        <f>C5/1000</f>
        <v>3.0000000000000001E-3</v>
      </c>
      <c r="D6" s="45">
        <f>D5/1000</f>
        <v>6.0000000000000001E-3</v>
      </c>
      <c r="E6" s="45">
        <f t="shared" ref="E6:L6" si="0">E5/1000</f>
        <v>0.01</v>
      </c>
      <c r="F6" s="45">
        <f t="shared" si="0"/>
        <v>1.2999999999999999E-2</v>
      </c>
      <c r="G6" s="45">
        <f t="shared" si="0"/>
        <v>1.6E-2</v>
      </c>
      <c r="H6" s="45">
        <f t="shared" si="0"/>
        <v>1.9E-2</v>
      </c>
      <c r="I6" s="45">
        <f t="shared" si="0"/>
        <v>2.5000000000000001E-2</v>
      </c>
      <c r="J6" s="45">
        <f t="shared" si="0"/>
        <v>3.2000000000000001E-2</v>
      </c>
      <c r="K6" s="45">
        <f t="shared" si="0"/>
        <v>0.04</v>
      </c>
      <c r="L6" s="45">
        <f t="shared" si="0"/>
        <v>0.05</v>
      </c>
    </row>
    <row r="7" spans="1:14" x14ac:dyDescent="0.25">
      <c r="A7" s="36">
        <v>6</v>
      </c>
      <c r="B7" s="39">
        <f>A7/1000</f>
        <v>6.0000000000000001E-3</v>
      </c>
      <c r="C7" s="49">
        <f t="shared" ref="C7:C46" si="1">(($C$6*$N$2)+(0.785*((B7+2*$C$6)^2-B7^2)*$N$2))*0.3</f>
        <v>9.2543399999999994E-4</v>
      </c>
      <c r="D7" s="33"/>
      <c r="E7" s="33"/>
      <c r="F7" s="33"/>
      <c r="G7" s="33"/>
      <c r="H7" s="33"/>
      <c r="I7" s="33"/>
      <c r="J7" s="33"/>
      <c r="K7" s="33"/>
      <c r="L7" s="33"/>
    </row>
    <row r="8" spans="1:14" x14ac:dyDescent="0.25">
      <c r="A8" s="41">
        <v>8</v>
      </c>
      <c r="B8" s="39">
        <f t="shared" ref="B8:B46" si="2">A8/1000</f>
        <v>8.0000000000000002E-3</v>
      </c>
      <c r="C8" s="49">
        <f t="shared" si="1"/>
        <v>9.3108600000000002E-4</v>
      </c>
      <c r="D8" s="33"/>
      <c r="E8" s="33"/>
      <c r="F8" s="33"/>
      <c r="G8" s="33"/>
      <c r="H8" s="33"/>
      <c r="I8" s="33"/>
      <c r="J8" s="33"/>
      <c r="K8" s="33"/>
      <c r="L8" s="33"/>
    </row>
    <row r="9" spans="1:14" x14ac:dyDescent="0.25">
      <c r="A9" s="41">
        <v>12</v>
      </c>
      <c r="B9" s="39">
        <f t="shared" si="2"/>
        <v>1.2E-2</v>
      </c>
      <c r="C9" s="49">
        <f t="shared" si="1"/>
        <v>9.4238999999999998E-4</v>
      </c>
      <c r="D9" s="33"/>
      <c r="E9" s="33"/>
      <c r="F9" s="33"/>
      <c r="G9" s="33"/>
      <c r="H9" s="33"/>
      <c r="I9" s="33"/>
      <c r="J9" s="33"/>
      <c r="K9" s="33"/>
      <c r="L9" s="33"/>
    </row>
    <row r="10" spans="1:14" x14ac:dyDescent="0.25">
      <c r="A10" s="41">
        <v>15</v>
      </c>
      <c r="B10" s="39">
        <f t="shared" si="2"/>
        <v>1.4999999999999999E-2</v>
      </c>
      <c r="C10" s="49">
        <f t="shared" si="1"/>
        <v>9.50868E-4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4" x14ac:dyDescent="0.25">
      <c r="A11" s="41">
        <v>18</v>
      </c>
      <c r="B11" s="39">
        <f t="shared" si="2"/>
        <v>1.7999999999999999E-2</v>
      </c>
      <c r="C11" s="49">
        <f t="shared" si="1"/>
        <v>9.5934600000000003E-4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4" x14ac:dyDescent="0.25">
      <c r="A12" s="41">
        <v>22</v>
      </c>
      <c r="B12" s="39">
        <f t="shared" si="2"/>
        <v>2.1999999999999999E-2</v>
      </c>
      <c r="C12" s="49">
        <f t="shared" si="1"/>
        <v>9.7064999999999999E-4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4" x14ac:dyDescent="0.25">
      <c r="A13" s="41">
        <v>25</v>
      </c>
      <c r="B13" s="39">
        <f t="shared" si="2"/>
        <v>2.5000000000000001E-2</v>
      </c>
      <c r="C13" s="49">
        <f t="shared" si="1"/>
        <v>9.791279999999999E-4</v>
      </c>
      <c r="D13" s="52">
        <f t="shared" ref="D13:D46" si="3">(($D$6*$N$2)+(0.785*((B13+2*$D$6)^2-B13^2)*$N$2))*0.3</f>
        <v>1.9752120000000001E-3</v>
      </c>
      <c r="E13" s="60">
        <f t="shared" ref="E13:E46" si="4">(($E$6*$N$2)+(0.785*((B13+2*$E$6)^2-B13^2)*$N$2))*0.3</f>
        <v>3.3296999999999997E-3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1">
        <v>28</v>
      </c>
      <c r="B14" s="39">
        <f t="shared" si="2"/>
        <v>2.8000000000000001E-2</v>
      </c>
      <c r="C14" s="49">
        <f t="shared" si="1"/>
        <v>9.8760600000000003E-4</v>
      </c>
      <c r="D14" s="52">
        <f t="shared" si="3"/>
        <v>1.9921679999999999E-3</v>
      </c>
      <c r="E14" s="60">
        <f t="shared" si="4"/>
        <v>3.3579600000000001E-3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1">
        <v>30</v>
      </c>
      <c r="B15" s="39">
        <f t="shared" si="2"/>
        <v>0.03</v>
      </c>
      <c r="C15" s="49">
        <f t="shared" si="1"/>
        <v>9.932579999999999E-4</v>
      </c>
      <c r="D15" s="52">
        <f t="shared" si="3"/>
        <v>2.0034720000000001E-3</v>
      </c>
      <c r="E15" s="60">
        <f t="shared" si="4"/>
        <v>3.3768000000000001E-3</v>
      </c>
      <c r="F15" s="53">
        <f t="shared" ref="F15:F46" si="5">(($F$6*$N$2)+(0.785*((B15+2*$F$6)^2-B15^2)*$N$2))*0.3</f>
        <v>4.4265779999999996E-3</v>
      </c>
      <c r="G15" s="33"/>
      <c r="H15" s="33"/>
      <c r="I15" s="33"/>
      <c r="J15" s="33"/>
      <c r="K15" s="33"/>
      <c r="L15" s="33"/>
    </row>
    <row r="16" spans="1:14" x14ac:dyDescent="0.25">
      <c r="A16" s="41">
        <v>35</v>
      </c>
      <c r="B16" s="39">
        <f t="shared" si="2"/>
        <v>3.5000000000000003E-2</v>
      </c>
      <c r="C16" s="49">
        <f t="shared" si="1"/>
        <v>1.0073879999999999E-3</v>
      </c>
      <c r="D16" s="52">
        <f t="shared" si="3"/>
        <v>2.0317320000000001E-3</v>
      </c>
      <c r="E16" s="60">
        <f t="shared" si="4"/>
        <v>3.4239000000000001E-3</v>
      </c>
      <c r="F16" s="53">
        <f t="shared" si="5"/>
        <v>4.4878079999999994E-3</v>
      </c>
      <c r="G16" s="33"/>
      <c r="H16" s="33"/>
      <c r="I16" s="33"/>
      <c r="J16" s="33"/>
      <c r="K16" s="33"/>
      <c r="L16" s="33"/>
    </row>
    <row r="17" spans="1:12" x14ac:dyDescent="0.25">
      <c r="A17" s="41">
        <v>42</v>
      </c>
      <c r="B17" s="39">
        <f t="shared" si="2"/>
        <v>4.2000000000000003E-2</v>
      </c>
      <c r="C17" s="49">
        <f t="shared" si="1"/>
        <v>1.02717E-3</v>
      </c>
      <c r="D17" s="52">
        <f t="shared" si="3"/>
        <v>2.0712959999999998E-3</v>
      </c>
      <c r="E17" s="60">
        <f t="shared" si="4"/>
        <v>3.4898400000000001E-3</v>
      </c>
      <c r="F17" s="57">
        <f t="shared" si="5"/>
        <v>4.5735300000000001E-3</v>
      </c>
      <c r="G17" s="33"/>
      <c r="H17" s="33"/>
      <c r="I17" s="33"/>
      <c r="J17" s="33"/>
      <c r="K17" s="33"/>
      <c r="L17" s="33"/>
    </row>
    <row r="18" spans="1:12" x14ac:dyDescent="0.25">
      <c r="A18" s="41">
        <v>48</v>
      </c>
      <c r="B18" s="39">
        <f t="shared" si="2"/>
        <v>4.8000000000000001E-2</v>
      </c>
      <c r="C18" s="49">
        <f t="shared" si="1"/>
        <v>1.0441259999999998E-3</v>
      </c>
      <c r="D18" s="52">
        <f t="shared" si="3"/>
        <v>2.1052079999999999E-3</v>
      </c>
      <c r="E18" s="53">
        <f t="shared" si="4"/>
        <v>3.5463600000000001E-3</v>
      </c>
      <c r="F18" s="57">
        <f t="shared" si="5"/>
        <v>4.6470059999999995E-3</v>
      </c>
      <c r="G18" s="33"/>
      <c r="H18" s="33"/>
      <c r="I18" s="33"/>
      <c r="J18" s="33"/>
      <c r="K18" s="33"/>
      <c r="L18" s="33"/>
    </row>
    <row r="19" spans="1:12" x14ac:dyDescent="0.25">
      <c r="A19" s="41">
        <v>54</v>
      </c>
      <c r="B19" s="39">
        <f t="shared" si="2"/>
        <v>5.3999999999999999E-2</v>
      </c>
      <c r="C19" s="49">
        <f t="shared" si="1"/>
        <v>1.0610820000000001E-3</v>
      </c>
      <c r="D19" s="52">
        <f t="shared" si="3"/>
        <v>2.13912E-3</v>
      </c>
      <c r="E19" s="53">
        <f t="shared" si="4"/>
        <v>3.6028799999999993E-3</v>
      </c>
      <c r="F19" s="57">
        <f t="shared" si="5"/>
        <v>4.7204819999999998E-3</v>
      </c>
      <c r="G19" s="49">
        <f t="shared" ref="G19:G46" si="6">(($G$6*$N$2)+(0.785*((B19+2*$G$6)^2-B19^2)*$N$2))*0.3</f>
        <v>5.8550399999999997E-3</v>
      </c>
      <c r="H19" s="33"/>
      <c r="I19" s="33"/>
      <c r="J19" s="33"/>
      <c r="K19" s="33"/>
      <c r="L19" s="33"/>
    </row>
    <row r="20" spans="1:12" x14ac:dyDescent="0.25">
      <c r="A20" s="41">
        <v>57</v>
      </c>
      <c r="B20" s="39">
        <f t="shared" si="2"/>
        <v>5.7000000000000002E-2</v>
      </c>
      <c r="C20" s="49">
        <f t="shared" si="1"/>
        <v>1.06956E-3</v>
      </c>
      <c r="D20" s="52">
        <f t="shared" si="3"/>
        <v>2.1560759999999998E-3</v>
      </c>
      <c r="E20" s="53">
        <f t="shared" si="4"/>
        <v>3.6311400000000001E-3</v>
      </c>
      <c r="F20" s="57">
        <f t="shared" si="5"/>
        <v>4.7572200000000004E-3</v>
      </c>
      <c r="G20" s="49">
        <f t="shared" si="6"/>
        <v>5.9002560000000004E-3</v>
      </c>
      <c r="H20" s="33"/>
      <c r="I20" s="33"/>
      <c r="J20" s="33"/>
      <c r="K20" s="33"/>
      <c r="L20" s="33"/>
    </row>
    <row r="21" spans="1:12" x14ac:dyDescent="0.25">
      <c r="A21" s="41">
        <v>60</v>
      </c>
      <c r="B21" s="39">
        <f t="shared" si="2"/>
        <v>0.06</v>
      </c>
      <c r="C21" s="49">
        <f t="shared" si="1"/>
        <v>1.0780380000000001E-3</v>
      </c>
      <c r="D21" s="52">
        <f t="shared" si="3"/>
        <v>2.1730320000000001E-3</v>
      </c>
      <c r="E21" s="53">
        <f t="shared" si="4"/>
        <v>3.6594000000000002E-3</v>
      </c>
      <c r="F21" s="57">
        <f t="shared" si="5"/>
        <v>4.7939579999999992E-3</v>
      </c>
      <c r="G21" s="49">
        <f t="shared" si="6"/>
        <v>5.9454720000000003E-3</v>
      </c>
      <c r="H21" s="33"/>
      <c r="I21" s="33"/>
      <c r="J21" s="33"/>
      <c r="K21" s="33"/>
      <c r="L21" s="33"/>
    </row>
    <row r="22" spans="1:12" x14ac:dyDescent="0.25">
      <c r="A22" s="41">
        <v>64</v>
      </c>
      <c r="B22" s="39">
        <f t="shared" si="2"/>
        <v>6.4000000000000001E-2</v>
      </c>
      <c r="C22" s="49">
        <f t="shared" si="1"/>
        <v>1.0893420000000001E-3</v>
      </c>
      <c r="D22" s="52">
        <f t="shared" si="3"/>
        <v>2.19564E-3</v>
      </c>
      <c r="E22" s="53">
        <f t="shared" si="4"/>
        <v>3.6970800000000002E-3</v>
      </c>
      <c r="F22" s="57">
        <f t="shared" si="5"/>
        <v>4.8429420000000003E-3</v>
      </c>
      <c r="G22" s="49">
        <f t="shared" si="6"/>
        <v>6.0057599999999997E-3</v>
      </c>
      <c r="H22" s="55">
        <f t="shared" ref="H22:H46" si="7">(($H$6*$N$2)+(0.785*((B22+2*$H$6)^2-B22^2)*$N$2))*0.3</f>
        <v>7.1855340000000004E-3</v>
      </c>
      <c r="I22" s="33"/>
      <c r="J22" s="33"/>
      <c r="K22" s="33"/>
      <c r="L22" s="33"/>
    </row>
    <row r="23" spans="1:12" x14ac:dyDescent="0.25">
      <c r="A23" s="41">
        <v>70</v>
      </c>
      <c r="B23" s="39">
        <f t="shared" si="2"/>
        <v>7.0000000000000007E-2</v>
      </c>
      <c r="C23" s="49">
        <f t="shared" si="1"/>
        <v>1.1062980000000001E-3</v>
      </c>
      <c r="D23" s="52">
        <f t="shared" si="3"/>
        <v>2.2295520000000001E-3</v>
      </c>
      <c r="E23" s="53">
        <f t="shared" si="4"/>
        <v>3.7536000000000002E-3</v>
      </c>
      <c r="F23" s="57">
        <f t="shared" si="5"/>
        <v>4.9164179999999997E-3</v>
      </c>
      <c r="G23" s="49">
        <f t="shared" si="6"/>
        <v>6.0961920000000003E-3</v>
      </c>
      <c r="H23" s="55">
        <f t="shared" si="7"/>
        <v>7.2929220000000003E-3</v>
      </c>
      <c r="I23" s="33"/>
      <c r="J23" s="33"/>
      <c r="K23" s="33"/>
      <c r="L23" s="33"/>
    </row>
    <row r="24" spans="1:12" x14ac:dyDescent="0.25">
      <c r="A24" s="41">
        <v>76</v>
      </c>
      <c r="B24" s="39">
        <f t="shared" si="2"/>
        <v>7.5999999999999998E-2</v>
      </c>
      <c r="C24" s="49">
        <f t="shared" si="1"/>
        <v>1.1232540000000002E-3</v>
      </c>
      <c r="D24" s="52">
        <f t="shared" si="3"/>
        <v>2.2634639999999998E-3</v>
      </c>
      <c r="E24" s="53">
        <f t="shared" si="4"/>
        <v>3.8101200000000002E-3</v>
      </c>
      <c r="F24" s="57">
        <f t="shared" si="5"/>
        <v>4.9898939999999991E-3</v>
      </c>
      <c r="G24" s="49">
        <f t="shared" si="6"/>
        <v>6.1866239999999999E-3</v>
      </c>
      <c r="H24" s="55">
        <f t="shared" si="7"/>
        <v>7.4003099999999985E-3</v>
      </c>
      <c r="I24" s="33"/>
      <c r="J24" s="33"/>
      <c r="K24" s="33"/>
      <c r="L24" s="33"/>
    </row>
    <row r="25" spans="1:12" x14ac:dyDescent="0.25">
      <c r="A25" s="41">
        <v>80</v>
      </c>
      <c r="B25" s="39">
        <f t="shared" si="2"/>
        <v>0.08</v>
      </c>
      <c r="C25" s="49">
        <f t="shared" si="1"/>
        <v>1.1345580000000004E-3</v>
      </c>
      <c r="D25" s="52">
        <f t="shared" si="3"/>
        <v>2.2860719999999997E-3</v>
      </c>
      <c r="E25" s="53">
        <f t="shared" si="4"/>
        <v>3.8478000000000002E-3</v>
      </c>
      <c r="F25" s="57">
        <f t="shared" si="5"/>
        <v>5.0388780000000001E-3</v>
      </c>
      <c r="G25" s="49">
        <f t="shared" si="6"/>
        <v>6.2469120000000003E-3</v>
      </c>
      <c r="H25" s="55">
        <f t="shared" si="7"/>
        <v>7.471901999999999E-3</v>
      </c>
      <c r="I25" s="33"/>
      <c r="J25" s="33"/>
      <c r="K25" s="33"/>
      <c r="L25" s="33"/>
    </row>
    <row r="26" spans="1:12" x14ac:dyDescent="0.25">
      <c r="A26" s="41">
        <v>89</v>
      </c>
      <c r="B26" s="39">
        <f t="shared" si="2"/>
        <v>8.8999999999999996E-2</v>
      </c>
      <c r="C26" s="49">
        <f t="shared" si="1"/>
        <v>1.1599920000000001E-3</v>
      </c>
      <c r="D26" s="52">
        <f t="shared" si="3"/>
        <v>2.3369399999999996E-3</v>
      </c>
      <c r="E26" s="53">
        <f t="shared" si="4"/>
        <v>3.9325799999999998E-3</v>
      </c>
      <c r="F26" s="57">
        <f t="shared" si="5"/>
        <v>5.1490919999999992E-3</v>
      </c>
      <c r="G26" s="49">
        <f t="shared" si="6"/>
        <v>6.3825599999999998E-3</v>
      </c>
      <c r="H26" s="59">
        <f t="shared" si="7"/>
        <v>7.6329840000000006E-3</v>
      </c>
      <c r="I26" s="66">
        <f t="shared" ref="I26:I46" si="8">(($I$6*$N$2)+(0.785*((B26+2*$I$6)^2-B26^2)*$N$2))*0.3</f>
        <v>1.0184700000000001E-2</v>
      </c>
      <c r="J26" s="33"/>
      <c r="K26" s="33"/>
      <c r="L26" s="33"/>
    </row>
    <row r="27" spans="1:12" x14ac:dyDescent="0.25">
      <c r="A27" s="41">
        <v>102</v>
      </c>
      <c r="B27" s="39">
        <f t="shared" si="2"/>
        <v>0.10199999999999999</v>
      </c>
      <c r="C27" s="49">
        <f t="shared" si="1"/>
        <v>1.1967300000000002E-3</v>
      </c>
      <c r="D27" s="52">
        <f t="shared" si="3"/>
        <v>2.4104159999999994E-3</v>
      </c>
      <c r="E27" s="53">
        <f t="shared" si="4"/>
        <v>4.0550400000000002E-3</v>
      </c>
      <c r="F27" s="57">
        <f t="shared" si="5"/>
        <v>5.3082899999999994E-3</v>
      </c>
      <c r="G27" s="55">
        <f t="shared" si="6"/>
        <v>6.5784960000000014E-3</v>
      </c>
      <c r="H27" s="59">
        <f t="shared" si="7"/>
        <v>7.8656579999999993E-3</v>
      </c>
      <c r="I27" s="66">
        <f t="shared" si="8"/>
        <v>1.0490849999999999E-2</v>
      </c>
      <c r="J27" s="33"/>
      <c r="K27" s="33"/>
      <c r="L27" s="33"/>
    </row>
    <row r="28" spans="1:12" x14ac:dyDescent="0.25">
      <c r="A28" s="41">
        <v>108</v>
      </c>
      <c r="B28" s="39">
        <f t="shared" si="2"/>
        <v>0.108</v>
      </c>
      <c r="C28" s="49">
        <f t="shared" si="1"/>
        <v>1.2136860000000005E-3</v>
      </c>
      <c r="D28" s="52">
        <f t="shared" si="3"/>
        <v>2.444328E-3</v>
      </c>
      <c r="E28" s="53">
        <f t="shared" si="4"/>
        <v>4.1115600000000002E-3</v>
      </c>
      <c r="F28" s="57">
        <f t="shared" si="5"/>
        <v>5.3817660000000005E-3</v>
      </c>
      <c r="G28" s="55">
        <f t="shared" si="6"/>
        <v>6.668928000000001E-3</v>
      </c>
      <c r="H28" s="59">
        <f t="shared" si="7"/>
        <v>7.9730459999999993E-3</v>
      </c>
      <c r="I28" s="61">
        <f t="shared" si="8"/>
        <v>1.063215E-2</v>
      </c>
      <c r="J28" s="33"/>
      <c r="K28" s="33"/>
      <c r="L28" s="33"/>
    </row>
    <row r="29" spans="1:12" x14ac:dyDescent="0.25">
      <c r="A29" s="41">
        <v>114</v>
      </c>
      <c r="B29" s="39">
        <f t="shared" si="2"/>
        <v>0.114</v>
      </c>
      <c r="C29" s="49">
        <f t="shared" si="1"/>
        <v>1.2306420000000008E-3</v>
      </c>
      <c r="D29" s="52">
        <f t="shared" si="3"/>
        <v>2.47824E-3</v>
      </c>
      <c r="E29" s="53">
        <f t="shared" si="4"/>
        <v>4.1680800000000002E-3</v>
      </c>
      <c r="F29" s="57">
        <f t="shared" si="5"/>
        <v>5.4552419999999999E-3</v>
      </c>
      <c r="G29" s="55">
        <f t="shared" si="6"/>
        <v>6.7593600000000016E-3</v>
      </c>
      <c r="H29" s="59">
        <f t="shared" si="7"/>
        <v>8.0804339999999992E-3</v>
      </c>
      <c r="I29" s="61">
        <f t="shared" si="8"/>
        <v>1.0773450000000002E-2</v>
      </c>
      <c r="J29" s="33"/>
      <c r="K29" s="33"/>
      <c r="L29" s="33"/>
    </row>
    <row r="30" spans="1:12" x14ac:dyDescent="0.25">
      <c r="A30" s="41">
        <v>125</v>
      </c>
      <c r="B30" s="39">
        <f t="shared" si="2"/>
        <v>0.125</v>
      </c>
      <c r="C30" s="49">
        <f t="shared" si="1"/>
        <v>1.2617280000000006E-3</v>
      </c>
      <c r="D30" s="60">
        <f t="shared" si="3"/>
        <v>2.540412000000001E-3</v>
      </c>
      <c r="E30" s="53">
        <f t="shared" si="4"/>
        <v>4.2716999999999989E-3</v>
      </c>
      <c r="F30" s="49">
        <f t="shared" si="5"/>
        <v>5.589948E-3</v>
      </c>
      <c r="G30" s="55">
        <f t="shared" si="6"/>
        <v>6.9251520000000004E-3</v>
      </c>
      <c r="H30" s="59">
        <f t="shared" si="7"/>
        <v>8.2773120000000002E-3</v>
      </c>
      <c r="I30" s="61">
        <f t="shared" si="8"/>
        <v>1.1032500000000001E-2</v>
      </c>
      <c r="J30" s="33"/>
      <c r="K30" s="33"/>
      <c r="L30" s="33"/>
    </row>
    <row r="31" spans="1:12" x14ac:dyDescent="0.25">
      <c r="A31" s="41">
        <v>133</v>
      </c>
      <c r="B31" s="39">
        <f t="shared" si="2"/>
        <v>0.13300000000000001</v>
      </c>
      <c r="C31" s="49">
        <f t="shared" si="1"/>
        <v>1.2843360000000003E-3</v>
      </c>
      <c r="D31" s="60">
        <f t="shared" si="3"/>
        <v>2.5856280000000004E-3</v>
      </c>
      <c r="E31" s="53">
        <f t="shared" si="4"/>
        <v>4.3470599999999989E-3</v>
      </c>
      <c r="F31" s="49">
        <f t="shared" si="5"/>
        <v>5.6879159999999995E-3</v>
      </c>
      <c r="G31" s="55">
        <f t="shared" si="6"/>
        <v>7.0457280000000002E-3</v>
      </c>
      <c r="H31" s="59">
        <f t="shared" si="7"/>
        <v>8.4204959999999995E-3</v>
      </c>
      <c r="I31" s="61">
        <f t="shared" si="8"/>
        <v>1.1220899999999999E-2</v>
      </c>
      <c r="J31" s="33"/>
      <c r="K31" s="33"/>
      <c r="L31" s="33"/>
    </row>
    <row r="32" spans="1:12" x14ac:dyDescent="0.25">
      <c r="A32" s="41">
        <v>140</v>
      </c>
      <c r="B32" s="39">
        <f t="shared" si="2"/>
        <v>0.14000000000000001</v>
      </c>
      <c r="C32" s="49">
        <f t="shared" si="1"/>
        <v>1.3041180000000004E-3</v>
      </c>
      <c r="D32" s="60">
        <f t="shared" si="3"/>
        <v>2.625192000000001E-3</v>
      </c>
      <c r="E32" s="53">
        <f t="shared" si="4"/>
        <v>4.4129999999999994E-3</v>
      </c>
      <c r="F32" s="49">
        <f t="shared" si="5"/>
        <v>5.7736379999999993E-3</v>
      </c>
      <c r="G32" s="55">
        <f t="shared" si="6"/>
        <v>7.1512320000000004E-3</v>
      </c>
      <c r="H32" s="62">
        <f t="shared" si="7"/>
        <v>8.545782E-3</v>
      </c>
      <c r="I32" s="61">
        <f t="shared" si="8"/>
        <v>1.138575E-2</v>
      </c>
      <c r="J32" s="33"/>
      <c r="K32" s="33"/>
      <c r="L32" s="33"/>
    </row>
    <row r="33" spans="1:12" x14ac:dyDescent="0.25">
      <c r="A33" s="41">
        <v>160</v>
      </c>
      <c r="B33" s="39">
        <f t="shared" si="2"/>
        <v>0.16</v>
      </c>
      <c r="C33" s="49">
        <f t="shared" si="1"/>
        <v>1.3606380000000006E-3</v>
      </c>
      <c r="D33" s="60">
        <f t="shared" si="3"/>
        <v>2.738232000000001E-3</v>
      </c>
      <c r="E33" s="57">
        <f t="shared" si="4"/>
        <v>4.6013999999999994E-3</v>
      </c>
      <c r="F33" s="49">
        <f t="shared" si="5"/>
        <v>6.0185580000000002E-3</v>
      </c>
      <c r="G33" s="55">
        <f t="shared" si="6"/>
        <v>7.4526720000000005E-3</v>
      </c>
      <c r="H33" s="62">
        <f t="shared" si="7"/>
        <v>8.9037419999999992E-3</v>
      </c>
      <c r="I33" s="67">
        <f t="shared" si="8"/>
        <v>1.1856750000000003E-2</v>
      </c>
      <c r="J33" s="33"/>
      <c r="K33" s="33"/>
      <c r="L33" s="33"/>
    </row>
    <row r="34" spans="1:12" x14ac:dyDescent="0.25">
      <c r="A34" s="41">
        <v>219</v>
      </c>
      <c r="B34" s="39">
        <f t="shared" si="2"/>
        <v>0.219</v>
      </c>
      <c r="C34" s="52">
        <f t="shared" si="1"/>
        <v>1.5273720000000017E-3</v>
      </c>
      <c r="D34" s="60">
        <f t="shared" si="3"/>
        <v>3.0717000000000023E-3</v>
      </c>
      <c r="E34" s="57">
        <f t="shared" si="4"/>
        <v>5.1571799999999999E-3</v>
      </c>
      <c r="F34" s="55">
        <f t="shared" si="5"/>
        <v>6.7410719999999999E-3</v>
      </c>
      <c r="G34" s="59">
        <f t="shared" si="6"/>
        <v>8.3419200000000009E-3</v>
      </c>
      <c r="H34" s="66">
        <f t="shared" si="7"/>
        <v>9.9597239999999997E-3</v>
      </c>
      <c r="I34" s="49">
        <f t="shared" si="8"/>
        <v>1.3246200000000003E-2</v>
      </c>
      <c r="J34" s="70">
        <f t="shared" ref="J34:J46" si="9">(($J$6*$N$2)+(0.785*((B34+2*$J$6)^2-B34^2)*$N$2))*0.3</f>
        <v>1.7166144000000005E-2</v>
      </c>
      <c r="K34" s="42"/>
      <c r="L34" s="42"/>
    </row>
    <row r="35" spans="1:12" x14ac:dyDescent="0.25">
      <c r="A35" s="41">
        <v>273</v>
      </c>
      <c r="B35" s="39">
        <f t="shared" si="2"/>
        <v>0.27300000000000002</v>
      </c>
      <c r="C35" s="52">
        <f t="shared" si="1"/>
        <v>1.6799760000000021E-3</v>
      </c>
      <c r="D35" s="60">
        <f t="shared" si="3"/>
        <v>3.3769080000000018E-3</v>
      </c>
      <c r="E35" s="49">
        <f t="shared" si="4"/>
        <v>5.6658600000000026E-3</v>
      </c>
      <c r="F35" s="55">
        <f t="shared" si="5"/>
        <v>7.4023560000000014E-3</v>
      </c>
      <c r="G35" s="62">
        <f t="shared" si="6"/>
        <v>9.1558080000000031E-3</v>
      </c>
      <c r="H35" s="61">
        <f t="shared" si="7"/>
        <v>1.0926215999999997E-2</v>
      </c>
      <c r="I35" s="55">
        <f t="shared" si="8"/>
        <v>1.4517899999999999E-2</v>
      </c>
      <c r="J35" s="63">
        <f t="shared" si="9"/>
        <v>1.8793920000000002E-2</v>
      </c>
      <c r="K35" s="54">
        <f t="shared" ref="K35:K46" si="10">(($K$6*$N$2)+(0.785*((B35+2*$K$6)^2-B35^2)*$N$2))*0.3</f>
        <v>2.3793840000000004E-2</v>
      </c>
      <c r="L35" s="62">
        <f t="shared" ref="L35:L46" si="11">(($L$6*$N$2)+(0.785*((B35+2*$L$6)^2-B35^2)*$N$2))*0.3</f>
        <v>3.0213299999999998E-2</v>
      </c>
    </row>
    <row r="36" spans="1:12" x14ac:dyDescent="0.25">
      <c r="A36" s="41">
        <v>325</v>
      </c>
      <c r="B36" s="39">
        <f t="shared" si="2"/>
        <v>0.32500000000000001</v>
      </c>
      <c r="C36" s="52">
        <f t="shared" si="1"/>
        <v>1.8269279999999987E-3</v>
      </c>
      <c r="D36" s="53">
        <f t="shared" si="3"/>
        <v>3.6708120000000016E-3</v>
      </c>
      <c r="E36" s="49">
        <f t="shared" si="4"/>
        <v>6.1557000000000027E-3</v>
      </c>
      <c r="F36" s="59">
        <f t="shared" si="5"/>
        <v>8.0391480000000012E-3</v>
      </c>
      <c r="G36" s="66">
        <f t="shared" si="6"/>
        <v>9.9395519999999921E-3</v>
      </c>
      <c r="H36" s="67">
        <f t="shared" si="7"/>
        <v>1.1856911999999995E-2</v>
      </c>
      <c r="I36" s="56">
        <f t="shared" si="8"/>
        <v>1.5742499999999996E-2</v>
      </c>
      <c r="J36" s="62">
        <f t="shared" si="9"/>
        <v>2.0361408000000001E-2</v>
      </c>
      <c r="K36" s="67">
        <f t="shared" si="10"/>
        <v>2.5753200000000004E-2</v>
      </c>
      <c r="L36" s="66">
        <f t="shared" si="11"/>
        <v>3.2662500000000004E-2</v>
      </c>
    </row>
    <row r="37" spans="1:12" x14ac:dyDescent="0.25">
      <c r="A37" s="41">
        <v>426</v>
      </c>
      <c r="B37" s="39">
        <f t="shared" si="2"/>
        <v>0.42599999999999999</v>
      </c>
      <c r="C37" s="52">
        <f t="shared" si="1"/>
        <v>2.1123539999999964E-3</v>
      </c>
      <c r="D37" s="53">
        <f t="shared" si="3"/>
        <v>4.2416639999999974E-3</v>
      </c>
      <c r="E37" s="55">
        <f t="shared" si="4"/>
        <v>7.1071200000000015E-3</v>
      </c>
      <c r="F37" s="62">
        <f t="shared" si="5"/>
        <v>9.2759940000000044E-3</v>
      </c>
      <c r="G37" s="61">
        <f t="shared" si="6"/>
        <v>1.1461823999999997E-2</v>
      </c>
      <c r="H37" s="53">
        <f t="shared" si="7"/>
        <v>1.366460999999999E-2</v>
      </c>
      <c r="I37" s="68">
        <f t="shared" si="8"/>
        <v>1.8121049999999996E-2</v>
      </c>
      <c r="J37" s="60">
        <f t="shared" si="9"/>
        <v>2.3405951999999994E-2</v>
      </c>
      <c r="K37" s="62">
        <f t="shared" si="10"/>
        <v>2.9558879999999996E-2</v>
      </c>
      <c r="L37" s="49">
        <f t="shared" si="11"/>
        <v>3.7419600000000011E-2</v>
      </c>
    </row>
    <row r="38" spans="1:12" x14ac:dyDescent="0.25">
      <c r="A38" s="41">
        <v>480</v>
      </c>
      <c r="B38" s="39">
        <f t="shared" si="2"/>
        <v>0.48</v>
      </c>
      <c r="C38" s="52">
        <f t="shared" si="1"/>
        <v>2.2649579999999988E-3</v>
      </c>
      <c r="D38" s="57">
        <f t="shared" si="3"/>
        <v>4.5468720000000021E-3</v>
      </c>
      <c r="E38" s="59">
        <f t="shared" si="4"/>
        <v>7.6158000000000016E-3</v>
      </c>
      <c r="F38" s="66">
        <f t="shared" si="5"/>
        <v>9.937277999999999E-3</v>
      </c>
      <c r="G38" s="67">
        <f t="shared" si="6"/>
        <v>1.2275711999999999E-2</v>
      </c>
      <c r="H38" s="55">
        <f t="shared" si="7"/>
        <v>1.4631102000000002E-2</v>
      </c>
      <c r="I38" s="63">
        <f t="shared" si="8"/>
        <v>1.9392750000000014E-2</v>
      </c>
      <c r="J38" s="64">
        <f t="shared" si="9"/>
        <v>2.5033728000000009E-2</v>
      </c>
      <c r="K38" s="51">
        <f t="shared" si="10"/>
        <v>3.1593599999999986E-2</v>
      </c>
      <c r="L38" s="48">
        <f t="shared" si="11"/>
        <v>3.9962999999999999E-2</v>
      </c>
    </row>
    <row r="39" spans="1:12" x14ac:dyDescent="0.25">
      <c r="A39" s="41">
        <v>530</v>
      </c>
      <c r="B39" s="39">
        <f t="shared" si="2"/>
        <v>0.53</v>
      </c>
      <c r="C39" s="52">
        <f t="shared" si="1"/>
        <v>2.4062580000000036E-3</v>
      </c>
      <c r="D39" s="57">
        <f t="shared" si="3"/>
        <v>4.829471999999997E-3</v>
      </c>
      <c r="E39" s="59">
        <f t="shared" si="4"/>
        <v>8.0868000000000016E-3</v>
      </c>
      <c r="F39" s="61">
        <f t="shared" si="5"/>
        <v>1.0549578000000009E-2</v>
      </c>
      <c r="G39" s="49">
        <f t="shared" si="6"/>
        <v>1.3029312000000006E-2</v>
      </c>
      <c r="H39" s="58">
        <f t="shared" si="7"/>
        <v>1.5526002000000011E-2</v>
      </c>
      <c r="I39" s="66">
        <f t="shared" si="8"/>
        <v>2.0570250000000012E-2</v>
      </c>
      <c r="J39" s="63">
        <f t="shared" si="9"/>
        <v>2.6540928000000009E-2</v>
      </c>
      <c r="K39" s="66">
        <f t="shared" si="10"/>
        <v>3.3477599999999989E-2</v>
      </c>
      <c r="L39" s="68">
        <f t="shared" si="11"/>
        <v>4.2318000000000001E-2</v>
      </c>
    </row>
    <row r="40" spans="1:12" x14ac:dyDescent="0.25">
      <c r="A40" s="41">
        <v>630</v>
      </c>
      <c r="B40" s="39">
        <f t="shared" si="2"/>
        <v>0.63</v>
      </c>
      <c r="C40" s="60">
        <f t="shared" si="1"/>
        <v>2.6888579999999975E-3</v>
      </c>
      <c r="D40" s="57">
        <f t="shared" si="3"/>
        <v>5.3946719999999997E-3</v>
      </c>
      <c r="E40" s="62">
        <f t="shared" si="4"/>
        <v>9.0288000000000035E-3</v>
      </c>
      <c r="F40" s="67">
        <f t="shared" si="5"/>
        <v>1.1774178000000005E-2</v>
      </c>
      <c r="G40" s="55">
        <f t="shared" si="6"/>
        <v>1.4536511999999998E-2</v>
      </c>
      <c r="H40" s="70">
        <f t="shared" si="7"/>
        <v>1.7315802000000005E-2</v>
      </c>
      <c r="I40" s="60">
        <f t="shared" si="8"/>
        <v>2.2925250000000015E-2</v>
      </c>
      <c r="J40" s="62">
        <f t="shared" si="9"/>
        <v>2.9555327999999981E-2</v>
      </c>
      <c r="K40" s="49">
        <f t="shared" si="10"/>
        <v>3.7245599999999997E-2</v>
      </c>
      <c r="L40" s="58">
        <f t="shared" si="11"/>
        <v>4.702799999999998E-2</v>
      </c>
    </row>
    <row r="41" spans="1:12" x14ac:dyDescent="0.25">
      <c r="A41" s="41">
        <v>720</v>
      </c>
      <c r="B41" s="39">
        <f t="shared" si="2"/>
        <v>0.72</v>
      </c>
      <c r="C41" s="60">
        <f t="shared" si="1"/>
        <v>2.9431980000000036E-3</v>
      </c>
      <c r="D41" s="49">
        <f t="shared" si="3"/>
        <v>5.903351999999998E-3</v>
      </c>
      <c r="E41" s="66">
        <f t="shared" si="4"/>
        <v>9.876600000000001E-3</v>
      </c>
      <c r="F41" s="49">
        <f t="shared" si="5"/>
        <v>1.287631800000001E-2</v>
      </c>
      <c r="G41" s="58">
        <f t="shared" si="6"/>
        <v>1.5892992000000009E-2</v>
      </c>
      <c r="H41" s="63">
        <f t="shared" si="7"/>
        <v>1.8926621999999997E-2</v>
      </c>
      <c r="I41" s="64">
        <f t="shared" si="8"/>
        <v>2.5044750000000005E-2</v>
      </c>
      <c r="J41" s="51">
        <f t="shared" si="9"/>
        <v>3.2268288000000027E-2</v>
      </c>
      <c r="K41" s="63">
        <f t="shared" si="10"/>
        <v>4.063679999999998E-2</v>
      </c>
      <c r="L41" s="53">
        <f t="shared" si="11"/>
        <v>5.1266999999999979E-2</v>
      </c>
    </row>
    <row r="42" spans="1:12" x14ac:dyDescent="0.25">
      <c r="A42" s="41">
        <v>820</v>
      </c>
      <c r="B42" s="39">
        <f t="shared" si="2"/>
        <v>0.82</v>
      </c>
      <c r="C42" s="60">
        <f t="shared" si="1"/>
        <v>3.2257979999999989E-3</v>
      </c>
      <c r="D42" s="49">
        <f t="shared" si="3"/>
        <v>6.4685520000000154E-3</v>
      </c>
      <c r="E42" s="61">
        <f t="shared" si="4"/>
        <v>1.0818600000000001E-2</v>
      </c>
      <c r="F42" s="53">
        <f t="shared" si="5"/>
        <v>1.4100918000000004E-2</v>
      </c>
      <c r="G42" s="70">
        <f t="shared" si="6"/>
        <v>1.7400192000000026E-2</v>
      </c>
      <c r="H42" s="66">
        <f t="shared" si="7"/>
        <v>2.0716422000000009E-2</v>
      </c>
      <c r="I42" s="63">
        <f t="shared" si="8"/>
        <v>2.7399750000000028E-2</v>
      </c>
      <c r="J42" s="55">
        <f t="shared" si="9"/>
        <v>3.5282687999999979E-2</v>
      </c>
      <c r="K42" s="50">
        <f t="shared" si="10"/>
        <v>4.4404799999999987E-2</v>
      </c>
      <c r="L42" s="59">
        <f t="shared" si="11"/>
        <v>5.5976999999999992E-2</v>
      </c>
    </row>
    <row r="43" spans="1:12" x14ac:dyDescent="0.25">
      <c r="A43" s="41">
        <v>920</v>
      </c>
      <c r="B43" s="39">
        <f t="shared" si="2"/>
        <v>0.92</v>
      </c>
      <c r="C43" s="53">
        <f t="shared" si="1"/>
        <v>3.5083980000000206E-3</v>
      </c>
      <c r="D43" s="55">
        <f t="shared" si="3"/>
        <v>7.0337520000000042E-3</v>
      </c>
      <c r="E43" s="67">
        <f t="shared" si="4"/>
        <v>1.1760600000000029E-2</v>
      </c>
      <c r="F43" s="55">
        <f t="shared" si="5"/>
        <v>1.5325518000000028E-2</v>
      </c>
      <c r="G43" s="63">
        <f t="shared" si="6"/>
        <v>1.8907392000000012E-2</v>
      </c>
      <c r="H43" s="60">
        <f t="shared" si="7"/>
        <v>2.250622200000002E-2</v>
      </c>
      <c r="I43" s="62">
        <f t="shared" si="8"/>
        <v>2.9754750000000035E-2</v>
      </c>
      <c r="J43" s="65">
        <f t="shared" si="9"/>
        <v>3.8297087999999993E-2</v>
      </c>
      <c r="K43" s="48">
        <f t="shared" si="10"/>
        <v>4.8172799999999988E-2</v>
      </c>
      <c r="L43" s="62">
        <f t="shared" si="11"/>
        <v>6.0686999999999991E-2</v>
      </c>
    </row>
    <row r="44" spans="1:12" x14ac:dyDescent="0.25">
      <c r="A44" s="41">
        <v>1020</v>
      </c>
      <c r="B44" s="39">
        <f t="shared" si="2"/>
        <v>1.02</v>
      </c>
      <c r="C44" s="53">
        <f t="shared" si="1"/>
        <v>3.7909979999999886E-3</v>
      </c>
      <c r="D44" s="59">
        <f t="shared" si="3"/>
        <v>7.5989519999999956E-3</v>
      </c>
      <c r="E44" s="49">
        <f t="shared" si="4"/>
        <v>1.2702600000000031E-2</v>
      </c>
      <c r="F44" s="70">
        <f t="shared" si="5"/>
        <v>1.655011800000002E-2</v>
      </c>
      <c r="G44" s="62">
        <f t="shared" si="6"/>
        <v>2.041459200000003E-2</v>
      </c>
      <c r="H44" s="54">
        <f t="shared" si="7"/>
        <v>2.4296022000000007E-2</v>
      </c>
      <c r="I44" s="51">
        <f t="shared" si="8"/>
        <v>3.2109750000000006E-2</v>
      </c>
      <c r="J44" s="63">
        <f t="shared" si="9"/>
        <v>4.1311488000000028E-2</v>
      </c>
      <c r="K44" s="47">
        <f t="shared" si="10"/>
        <v>5.1940800000000051E-2</v>
      </c>
      <c r="L44" s="57">
        <f t="shared" si="11"/>
        <v>6.5397000000000052E-2</v>
      </c>
    </row>
    <row r="45" spans="1:12" x14ac:dyDescent="0.25">
      <c r="A45" s="41">
        <v>1220</v>
      </c>
      <c r="B45" s="39">
        <f t="shared" si="2"/>
        <v>1.22</v>
      </c>
      <c r="C45" s="53">
        <f t="shared" si="1"/>
        <v>4.3561979999999795E-3</v>
      </c>
      <c r="D45" s="62">
        <f t="shared" si="3"/>
        <v>8.729352000000027E-3</v>
      </c>
      <c r="E45" s="55">
        <f t="shared" si="4"/>
        <v>1.4586600000000033E-2</v>
      </c>
      <c r="F45" s="63">
        <f t="shared" si="5"/>
        <v>1.8999318000000015E-2</v>
      </c>
      <c r="G45" s="60">
        <f t="shared" si="6"/>
        <v>2.3428992000000013E-2</v>
      </c>
      <c r="H45" s="61">
        <f t="shared" si="7"/>
        <v>2.7875622000000034E-2</v>
      </c>
      <c r="I45" s="49">
        <f t="shared" si="8"/>
        <v>3.6819750000000012E-2</v>
      </c>
      <c r="J45" s="58">
        <f t="shared" si="9"/>
        <v>4.7340288000000043E-2</v>
      </c>
      <c r="K45" s="64">
        <f t="shared" si="10"/>
        <v>5.9476800000000052E-2</v>
      </c>
      <c r="L45" s="50">
        <f t="shared" si="11"/>
        <v>7.481700000000005E-2</v>
      </c>
    </row>
    <row r="46" spans="1:12" x14ac:dyDescent="0.25">
      <c r="A46" s="41">
        <v>1420</v>
      </c>
      <c r="B46" s="39">
        <f t="shared" si="2"/>
        <v>1.42</v>
      </c>
      <c r="C46" s="57">
        <f t="shared" si="1"/>
        <v>4.9213979999999692E-3</v>
      </c>
      <c r="D46" s="66">
        <f t="shared" si="3"/>
        <v>9.8597520000000081E-3</v>
      </c>
      <c r="E46" s="58">
        <f t="shared" si="4"/>
        <v>1.6470599999999981E-2</v>
      </c>
      <c r="F46" s="66">
        <f t="shared" si="5"/>
        <v>2.1448518000000007E-2</v>
      </c>
      <c r="G46" s="67">
        <f t="shared" si="6"/>
        <v>2.6443392E-2</v>
      </c>
      <c r="H46" s="69">
        <f t="shared" si="7"/>
        <v>3.1455221999999949E-2</v>
      </c>
      <c r="I46" s="68">
        <f t="shared" si="8"/>
        <v>4.1529749999999963E-2</v>
      </c>
      <c r="J46" s="60">
        <f t="shared" si="9"/>
        <v>5.3369087999999953E-2</v>
      </c>
      <c r="K46" s="61">
        <f t="shared" si="10"/>
        <v>6.7012800000000011E-2</v>
      </c>
      <c r="L46" s="65">
        <f t="shared" si="11"/>
        <v>8.4237000000000006E-2</v>
      </c>
    </row>
  </sheetData>
  <mergeCells count="4">
    <mergeCell ref="A2:L2"/>
    <mergeCell ref="A4:A5"/>
    <mergeCell ref="C4:L4"/>
    <mergeCell ref="A3:L3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Трубки без покрытия</vt:lpstr>
      <vt:lpstr>Трубка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2016-06-30T14:14:55Z</dcterms:modified>
</cp:coreProperties>
</file>